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/>
  </bookViews>
  <sheets>
    <sheet name="Sheet1" sheetId="2" r:id="rId1"/>
    <sheet name="Parts Manual Simpla 45-50-61 12" sheetId="1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G4" i="1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3"/>
</calcChain>
</file>

<file path=xl/sharedStrings.xml><?xml version="1.0" encoding="utf-8"?>
<sst xmlns="http://schemas.openxmlformats.org/spreadsheetml/2006/main" count="165" uniqueCount="122">
  <si>
    <t>Description</t>
  </si>
  <si>
    <t>01</t>
  </si>
  <si>
    <t>LEVER</t>
  </si>
  <si>
    <t>02</t>
  </si>
  <si>
    <t>03</t>
  </si>
  <si>
    <t>BUSHING</t>
  </si>
  <si>
    <t>04</t>
  </si>
  <si>
    <t>CABLE</t>
  </si>
  <si>
    <t>05</t>
  </si>
  <si>
    <t>HANDWHEEL</t>
  </si>
  <si>
    <t>06</t>
  </si>
  <si>
    <t>ADJUSTER</t>
  </si>
  <si>
    <t>07</t>
  </si>
  <si>
    <t>ARM</t>
  </si>
  <si>
    <t>08</t>
  </si>
  <si>
    <t>BALLAST</t>
  </si>
  <si>
    <t>09</t>
  </si>
  <si>
    <t>PIN</t>
  </si>
  <si>
    <t>SUPPORT</t>
  </si>
  <si>
    <t>WHEEL</t>
  </si>
  <si>
    <t>SPECIAL WASHER</t>
  </si>
  <si>
    <t>SPRING</t>
  </si>
  <si>
    <t>COUPLING</t>
  </si>
  <si>
    <t>KNOB</t>
  </si>
  <si>
    <t>SEEGER RING</t>
  </si>
  <si>
    <t>FORK</t>
  </si>
  <si>
    <t>CLIP</t>
  </si>
  <si>
    <t>COUPLER</t>
  </si>
  <si>
    <t>EXTENSION TUBE</t>
  </si>
  <si>
    <t>SCREW</t>
  </si>
  <si>
    <t>NUT</t>
  </si>
  <si>
    <t>WASHER</t>
  </si>
  <si>
    <t>LOCK WASHER</t>
  </si>
  <si>
    <t>SPECIAL NUT</t>
  </si>
  <si>
    <t>LOCK NUT</t>
  </si>
  <si>
    <t>CABLE ASSEMBLY</t>
  </si>
  <si>
    <t>Washer</t>
  </si>
  <si>
    <t>SKU</t>
  </si>
  <si>
    <t>E82479</t>
  </si>
  <si>
    <t>Lever</t>
  </si>
  <si>
    <t>E86245</t>
  </si>
  <si>
    <t>E82697</t>
  </si>
  <si>
    <t>Bushing</t>
  </si>
  <si>
    <t>E82563</t>
  </si>
  <si>
    <t>Squeegee lift cable</t>
  </si>
  <si>
    <t>E83331</t>
  </si>
  <si>
    <t>E82265</t>
  </si>
  <si>
    <t>E81880</t>
  </si>
  <si>
    <t>Squeegee Yoke</t>
  </si>
  <si>
    <t>E20080</t>
  </si>
  <si>
    <t>Ballast</t>
  </si>
  <si>
    <t>E20079</t>
  </si>
  <si>
    <t>E20078</t>
  </si>
  <si>
    <t>Squeegee Wheel Support</t>
  </si>
  <si>
    <t>E81357</t>
  </si>
  <si>
    <t>Wheel</t>
  </si>
  <si>
    <t>E82274</t>
  </si>
  <si>
    <t>E20231</t>
  </si>
  <si>
    <t>E86158</t>
  </si>
  <si>
    <t>E85776</t>
  </si>
  <si>
    <t>Pivot Connector</t>
  </si>
  <si>
    <t>E88376</t>
  </si>
  <si>
    <t>Knob Hole 5 x 20</t>
  </si>
  <si>
    <t>E20010</t>
  </si>
  <si>
    <t>Pivot Pin</t>
  </si>
  <si>
    <t>E20091</t>
  </si>
  <si>
    <t>Spring</t>
  </si>
  <si>
    <t>E85498</t>
  </si>
  <si>
    <t>E Style Circlip</t>
  </si>
  <si>
    <t>E83538</t>
  </si>
  <si>
    <t>Fork  WS17</t>
  </si>
  <si>
    <t>E83542</t>
  </si>
  <si>
    <t>Clip  WS17</t>
  </si>
  <si>
    <t>E82279</t>
  </si>
  <si>
    <t>E82389</t>
  </si>
  <si>
    <t>E82703</t>
  </si>
  <si>
    <t>E86252</t>
  </si>
  <si>
    <t>E82453</t>
  </si>
  <si>
    <t>E83541</t>
  </si>
  <si>
    <t>E82317</t>
  </si>
  <si>
    <t>E82808</t>
  </si>
  <si>
    <t>E85722</t>
  </si>
  <si>
    <t>E86159</t>
  </si>
  <si>
    <t>E82774</t>
  </si>
  <si>
    <t>E83824</t>
  </si>
  <si>
    <t>E83550</t>
  </si>
  <si>
    <t>E83866</t>
  </si>
  <si>
    <t>E82761</t>
  </si>
  <si>
    <t>E83381</t>
  </si>
  <si>
    <t>E83278</t>
  </si>
  <si>
    <t>E82798</t>
  </si>
  <si>
    <t>E81406</t>
  </si>
  <si>
    <t>E20125</t>
  </si>
  <si>
    <t>E81917</t>
  </si>
  <si>
    <t>E82384</t>
  </si>
  <si>
    <t>Cable</t>
  </si>
  <si>
    <t>Squeegee Lift Lever</t>
  </si>
  <si>
    <t xml:space="preserve">Knob, M8 </t>
  </si>
  <si>
    <t xml:space="preserve">Spring, 86mm </t>
  </si>
  <si>
    <t xml:space="preserve">Tie Rod, M6 </t>
  </si>
  <si>
    <t xml:space="preserve">Spring, </t>
  </si>
  <si>
    <t>Latch</t>
  </si>
  <si>
    <t>Extension tube</t>
  </si>
  <si>
    <t>Hex Nut, M5</t>
  </si>
  <si>
    <t>Hex Nut M8</t>
  </si>
  <si>
    <t>Flat Washer M13</t>
  </si>
  <si>
    <t>Hex Bolt M6</t>
  </si>
  <si>
    <t>Lock Washer, M6</t>
  </si>
  <si>
    <t>Nut, M8 SS</t>
  </si>
  <si>
    <t xml:space="preserve"> Hex Nut, M6</t>
  </si>
  <si>
    <t>Flat Washer M6</t>
  </si>
  <si>
    <t>Hex Nut, M10</t>
  </si>
  <si>
    <t>Flat Washer M6.5</t>
  </si>
  <si>
    <t>Flat Washer, M6</t>
  </si>
  <si>
    <t>Hex Nut, M6</t>
  </si>
  <si>
    <t>Lock Washer M13</t>
  </si>
  <si>
    <t>Flat Washer M8</t>
  </si>
  <si>
    <t>Hex Bolt M8</t>
  </si>
  <si>
    <t>Knob</t>
  </si>
  <si>
    <t>Threaded Rod</t>
  </si>
  <si>
    <t>Spring, 20</t>
  </si>
  <si>
    <t>ITEM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</si>
</sst>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8"/>
      <name val="Times New Roman"/>
      <family val="1"/>
    </font>
    <font>
      <sz val="8"/>
      <name val="Arial"/>
      <family val="2"/>
    </font>
    <font>
      <sz val="11"/>
      <name val="Calibri"/>
      <family val="2"/>
    </font>
    <font>
      <sz val="10"/>
      <name val="Calibri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Protection="1">
      <protection locked="0"/>
    </xf>
    <xf numFmtId="1" fontId="2" fillId="0" borderId="0" xfId="0" applyNumberFormat="1" applyFont="1" applyProtection="1">
      <protection locked="0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left" vertical="center" indent="4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NuSource/Simpla%2050B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F51"/>
  <sheetViews>
    <sheetView tabSelected="1" workbookViewId="0">
      <selection activeCell="E2" sqref="E2"/>
    </sheetView>
  </sheetViews>
  <sheetFormatPr defaultRowHeight="12.75"/>
  <cols>
    <col min="3" max="3" width="9.140625" style="5"/>
    <col min="4" max="4" width="13.28515625" style="5" customWidth="1"/>
    <col min="5" max="5" width="25.42578125" style="5" customWidth="1"/>
    <col min="6" max="6" width="9.140625" style="5"/>
  </cols>
  <sheetData>
    <row r="2" spans="3:6">
      <c r="C2" s="6" t="s">
        <v>121</v>
      </c>
      <c r="D2" s="6" t="s">
        <v>37</v>
      </c>
      <c r="E2" s="11" t="s">
        <v>0</v>
      </c>
      <c r="F2" s="6" t="s">
        <v>37</v>
      </c>
    </row>
    <row r="3" spans="3:6">
      <c r="C3" s="7" t="s">
        <v>1</v>
      </c>
      <c r="D3" s="8" t="s">
        <v>38</v>
      </c>
      <c r="E3" s="9" t="s">
        <v>39</v>
      </c>
      <c r="F3" s="10">
        <v>1</v>
      </c>
    </row>
    <row r="4" spans="3:6">
      <c r="C4" s="7" t="s">
        <v>3</v>
      </c>
      <c r="D4" s="8" t="s">
        <v>40</v>
      </c>
      <c r="E4" s="9" t="s">
        <v>96</v>
      </c>
      <c r="F4" s="10">
        <v>1</v>
      </c>
    </row>
    <row r="5" spans="3:6">
      <c r="C5" s="7" t="s">
        <v>4</v>
      </c>
      <c r="D5" s="8" t="s">
        <v>41</v>
      </c>
      <c r="E5" s="9" t="s">
        <v>42</v>
      </c>
      <c r="F5" s="10">
        <v>2</v>
      </c>
    </row>
    <row r="6" spans="3:6">
      <c r="C6" s="7" t="s">
        <v>6</v>
      </c>
      <c r="D6" s="8" t="s">
        <v>43</v>
      </c>
      <c r="E6" s="9" t="s">
        <v>44</v>
      </c>
      <c r="F6" s="10">
        <v>1</v>
      </c>
    </row>
    <row r="7" spans="3:6">
      <c r="C7" s="7" t="s">
        <v>8</v>
      </c>
      <c r="D7" s="8" t="s">
        <v>45</v>
      </c>
      <c r="E7" s="9" t="s">
        <v>97</v>
      </c>
      <c r="F7" s="10">
        <v>3</v>
      </c>
    </row>
    <row r="8" spans="3:6">
      <c r="C8" s="7" t="s">
        <v>10</v>
      </c>
      <c r="D8" s="8" t="s">
        <v>46</v>
      </c>
      <c r="E8" s="9" t="s">
        <v>118</v>
      </c>
      <c r="F8" s="10">
        <v>1</v>
      </c>
    </row>
    <row r="9" spans="3:6">
      <c r="C9" s="7" t="s">
        <v>12</v>
      </c>
      <c r="D9" s="8" t="s">
        <v>47</v>
      </c>
      <c r="E9" s="9" t="s">
        <v>48</v>
      </c>
      <c r="F9" s="10">
        <v>1</v>
      </c>
    </row>
    <row r="10" spans="3:6">
      <c r="C10" s="7" t="s">
        <v>14</v>
      </c>
      <c r="D10" s="8" t="s">
        <v>49</v>
      </c>
      <c r="E10" s="9" t="s">
        <v>50</v>
      </c>
      <c r="F10" s="10">
        <v>2</v>
      </c>
    </row>
    <row r="11" spans="3:6">
      <c r="C11" s="7" t="s">
        <v>16</v>
      </c>
      <c r="D11" s="8" t="s">
        <v>51</v>
      </c>
      <c r="E11" s="9" t="s">
        <v>119</v>
      </c>
      <c r="F11" s="10">
        <v>2</v>
      </c>
    </row>
    <row r="12" spans="3:6">
      <c r="C12" s="10">
        <v>10</v>
      </c>
      <c r="D12" s="8" t="s">
        <v>52</v>
      </c>
      <c r="E12" s="9" t="s">
        <v>53</v>
      </c>
      <c r="F12" s="10">
        <v>2</v>
      </c>
    </row>
    <row r="13" spans="3:6">
      <c r="C13" s="10">
        <v>11</v>
      </c>
      <c r="D13" s="8" t="s">
        <v>54</v>
      </c>
      <c r="E13" s="9" t="s">
        <v>55</v>
      </c>
      <c r="F13" s="10">
        <v>2</v>
      </c>
    </row>
    <row r="14" spans="3:6">
      <c r="C14" s="10">
        <v>12</v>
      </c>
      <c r="D14" s="8" t="s">
        <v>56</v>
      </c>
      <c r="E14" s="9" t="s">
        <v>42</v>
      </c>
      <c r="F14" s="10">
        <v>2</v>
      </c>
    </row>
    <row r="15" spans="3:6">
      <c r="C15" s="10">
        <v>13</v>
      </c>
      <c r="D15" s="8" t="s">
        <v>57</v>
      </c>
      <c r="E15" s="9" t="s">
        <v>42</v>
      </c>
      <c r="F15" s="10">
        <v>1</v>
      </c>
    </row>
    <row r="16" spans="3:6">
      <c r="C16" s="10">
        <v>14</v>
      </c>
      <c r="D16" s="8">
        <v>400639</v>
      </c>
      <c r="E16" s="9" t="s">
        <v>20</v>
      </c>
      <c r="F16" s="10">
        <v>2</v>
      </c>
    </row>
    <row r="17" spans="3:6">
      <c r="C17" s="10">
        <v>15</v>
      </c>
      <c r="D17" s="8" t="s">
        <v>58</v>
      </c>
      <c r="E17" s="9" t="s">
        <v>98</v>
      </c>
      <c r="F17" s="10">
        <v>1</v>
      </c>
    </row>
    <row r="18" spans="3:6">
      <c r="C18" s="10">
        <v>16</v>
      </c>
      <c r="D18" s="8" t="s">
        <v>59</v>
      </c>
      <c r="E18" s="9" t="s">
        <v>60</v>
      </c>
      <c r="F18" s="10">
        <v>1</v>
      </c>
    </row>
    <row r="19" spans="3:6">
      <c r="C19" s="10">
        <v>17</v>
      </c>
      <c r="D19" s="8" t="s">
        <v>61</v>
      </c>
      <c r="E19" s="9" t="s">
        <v>62</v>
      </c>
      <c r="F19" s="10">
        <v>1</v>
      </c>
    </row>
    <row r="20" spans="3:6">
      <c r="C20" s="10">
        <v>18</v>
      </c>
      <c r="D20" s="8" t="s">
        <v>63</v>
      </c>
      <c r="E20" s="9" t="s">
        <v>64</v>
      </c>
      <c r="F20" s="10">
        <v>1</v>
      </c>
    </row>
    <row r="21" spans="3:6">
      <c r="C21" s="10">
        <v>19</v>
      </c>
      <c r="D21" s="8" t="s">
        <v>65</v>
      </c>
      <c r="E21" s="9" t="s">
        <v>66</v>
      </c>
      <c r="F21" s="10">
        <v>2</v>
      </c>
    </row>
    <row r="22" spans="3:6">
      <c r="C22" s="10">
        <v>20</v>
      </c>
      <c r="D22" s="8" t="s">
        <v>67</v>
      </c>
      <c r="E22" s="9" t="s">
        <v>68</v>
      </c>
      <c r="F22" s="10">
        <v>2</v>
      </c>
    </row>
    <row r="23" spans="3:6">
      <c r="C23" s="10">
        <v>21</v>
      </c>
      <c r="D23" s="8" t="s">
        <v>69</v>
      </c>
      <c r="E23" s="9" t="s">
        <v>70</v>
      </c>
      <c r="F23" s="10">
        <v>1</v>
      </c>
    </row>
    <row r="24" spans="3:6">
      <c r="C24" s="10">
        <v>22</v>
      </c>
      <c r="D24" s="8" t="s">
        <v>71</v>
      </c>
      <c r="E24" s="9" t="s">
        <v>72</v>
      </c>
      <c r="F24" s="10">
        <v>1</v>
      </c>
    </row>
    <row r="25" spans="3:6">
      <c r="C25" s="10">
        <v>23</v>
      </c>
      <c r="D25" s="8" t="s">
        <v>73</v>
      </c>
      <c r="E25" s="9" t="s">
        <v>120</v>
      </c>
      <c r="F25" s="10">
        <v>1</v>
      </c>
    </row>
    <row r="26" spans="3:6">
      <c r="C26" s="10">
        <v>24</v>
      </c>
      <c r="D26" s="8" t="s">
        <v>74</v>
      </c>
      <c r="E26" s="9" t="s">
        <v>99</v>
      </c>
      <c r="F26" s="10">
        <v>1</v>
      </c>
    </row>
    <row r="27" spans="3:6">
      <c r="C27" s="10">
        <v>25</v>
      </c>
      <c r="D27" s="8" t="s">
        <v>75</v>
      </c>
      <c r="E27" s="9" t="s">
        <v>100</v>
      </c>
      <c r="F27" s="10">
        <v>1</v>
      </c>
    </row>
    <row r="28" spans="3:6">
      <c r="C28" s="10">
        <v>26</v>
      </c>
      <c r="D28" s="8" t="s">
        <v>76</v>
      </c>
      <c r="E28" s="9" t="s">
        <v>101</v>
      </c>
      <c r="F28" s="10">
        <v>1</v>
      </c>
    </row>
    <row r="29" spans="3:6">
      <c r="C29" s="10">
        <v>27</v>
      </c>
      <c r="D29" s="8" t="s">
        <v>77</v>
      </c>
      <c r="E29" s="9" t="s">
        <v>66</v>
      </c>
      <c r="F29" s="10">
        <v>1</v>
      </c>
    </row>
    <row r="30" spans="3:6">
      <c r="C30" s="10">
        <v>28</v>
      </c>
      <c r="D30" s="8" t="s">
        <v>78</v>
      </c>
      <c r="E30" s="9" t="s">
        <v>102</v>
      </c>
      <c r="F30" s="10">
        <v>1</v>
      </c>
    </row>
    <row r="31" spans="3:6">
      <c r="C31" s="10">
        <v>50</v>
      </c>
      <c r="D31" s="8">
        <v>408715</v>
      </c>
      <c r="E31" s="9" t="s">
        <v>29</v>
      </c>
      <c r="F31" s="10">
        <v>1</v>
      </c>
    </row>
    <row r="32" spans="3:6">
      <c r="C32" s="10">
        <v>53</v>
      </c>
      <c r="D32" s="8" t="s">
        <v>79</v>
      </c>
      <c r="E32" s="9" t="s">
        <v>103</v>
      </c>
      <c r="F32" s="10">
        <v>1</v>
      </c>
    </row>
    <row r="33" spans="3:6">
      <c r="C33" s="10">
        <v>54</v>
      </c>
      <c r="D33" s="8" t="s">
        <v>80</v>
      </c>
      <c r="E33" s="9" t="s">
        <v>104</v>
      </c>
      <c r="F33" s="10">
        <v>2</v>
      </c>
    </row>
    <row r="34" spans="3:6">
      <c r="C34" s="10">
        <v>55</v>
      </c>
      <c r="D34" s="8" t="s">
        <v>81</v>
      </c>
      <c r="E34" s="9" t="s">
        <v>105</v>
      </c>
      <c r="F34" s="10">
        <v>2</v>
      </c>
    </row>
    <row r="35" spans="3:6">
      <c r="C35" s="10">
        <v>56</v>
      </c>
      <c r="D35" s="8" t="s">
        <v>82</v>
      </c>
      <c r="E35" s="9" t="s">
        <v>106</v>
      </c>
      <c r="F35" s="10">
        <v>2</v>
      </c>
    </row>
    <row r="36" spans="3:6">
      <c r="C36" s="10">
        <v>57</v>
      </c>
      <c r="D36" s="8" t="s">
        <v>83</v>
      </c>
      <c r="E36" s="9" t="s">
        <v>107</v>
      </c>
      <c r="F36" s="10">
        <v>2</v>
      </c>
    </row>
    <row r="37" spans="3:6">
      <c r="C37" s="10">
        <v>58</v>
      </c>
      <c r="D37" s="8" t="s">
        <v>84</v>
      </c>
      <c r="E37" s="9" t="s">
        <v>108</v>
      </c>
      <c r="F37" s="10">
        <v>3</v>
      </c>
    </row>
    <row r="38" spans="3:6">
      <c r="C38" s="10">
        <v>59</v>
      </c>
      <c r="D38" s="8" t="s">
        <v>85</v>
      </c>
      <c r="E38" s="9" t="s">
        <v>109</v>
      </c>
      <c r="F38" s="10">
        <v>5</v>
      </c>
    </row>
    <row r="39" spans="3:6">
      <c r="C39" s="10">
        <v>60</v>
      </c>
      <c r="D39" s="8" t="s">
        <v>86</v>
      </c>
      <c r="E39" s="9" t="s">
        <v>106</v>
      </c>
      <c r="F39" s="10">
        <v>2</v>
      </c>
    </row>
    <row r="40" spans="3:6">
      <c r="C40" s="10">
        <v>61</v>
      </c>
      <c r="D40" s="8" t="s">
        <v>87</v>
      </c>
      <c r="E40" s="9" t="s">
        <v>110</v>
      </c>
      <c r="F40" s="10">
        <v>6</v>
      </c>
    </row>
    <row r="41" spans="3:6">
      <c r="C41" s="10">
        <v>63</v>
      </c>
      <c r="D41" s="8">
        <v>409199</v>
      </c>
      <c r="E41" s="9" t="s">
        <v>31</v>
      </c>
      <c r="F41" s="10">
        <v>1</v>
      </c>
    </row>
    <row r="42" spans="3:6">
      <c r="C42" s="10">
        <v>64</v>
      </c>
      <c r="D42" s="8" t="s">
        <v>88</v>
      </c>
      <c r="E42" s="9" t="s">
        <v>111</v>
      </c>
      <c r="F42" s="10">
        <v>1</v>
      </c>
    </row>
    <row r="43" spans="3:6">
      <c r="C43" s="10">
        <v>65</v>
      </c>
      <c r="D43" s="8" t="s">
        <v>82</v>
      </c>
      <c r="E43" s="9" t="s">
        <v>106</v>
      </c>
      <c r="F43" s="10">
        <v>1</v>
      </c>
    </row>
    <row r="44" spans="3:6">
      <c r="C44" s="10">
        <v>66</v>
      </c>
      <c r="D44" s="8" t="s">
        <v>89</v>
      </c>
      <c r="E44" s="9" t="s">
        <v>112</v>
      </c>
      <c r="F44" s="10">
        <v>2</v>
      </c>
    </row>
    <row r="45" spans="3:6">
      <c r="C45" s="10">
        <v>67</v>
      </c>
      <c r="D45" s="8" t="s">
        <v>90</v>
      </c>
      <c r="E45" s="9" t="s">
        <v>113</v>
      </c>
      <c r="F45" s="10">
        <v>1</v>
      </c>
    </row>
    <row r="46" spans="3:6">
      <c r="C46" s="10">
        <v>68</v>
      </c>
      <c r="D46" s="8" t="s">
        <v>85</v>
      </c>
      <c r="E46" s="9" t="s">
        <v>114</v>
      </c>
      <c r="F46" s="10">
        <v>1</v>
      </c>
    </row>
    <row r="47" spans="3:6">
      <c r="C47" s="10">
        <v>69</v>
      </c>
      <c r="D47" s="8" t="s">
        <v>91</v>
      </c>
      <c r="E47" s="9" t="s">
        <v>115</v>
      </c>
      <c r="F47" s="10">
        <v>1</v>
      </c>
    </row>
    <row r="48" spans="3:6">
      <c r="C48" s="10">
        <v>70</v>
      </c>
      <c r="D48" s="8">
        <v>409085</v>
      </c>
      <c r="E48" s="9" t="s">
        <v>34</v>
      </c>
      <c r="F48" s="10">
        <v>1</v>
      </c>
    </row>
    <row r="49" spans="3:6">
      <c r="C49" s="10">
        <v>71</v>
      </c>
      <c r="D49" s="8" t="s">
        <v>92</v>
      </c>
      <c r="E49" s="9" t="s">
        <v>116</v>
      </c>
      <c r="F49" s="10">
        <v>1</v>
      </c>
    </row>
    <row r="50" spans="3:6">
      <c r="C50" s="10">
        <v>72</v>
      </c>
      <c r="D50" s="8" t="s">
        <v>93</v>
      </c>
      <c r="E50" s="9" t="s">
        <v>117</v>
      </c>
      <c r="F50" s="10">
        <v>1</v>
      </c>
    </row>
    <row r="51" spans="3:6">
      <c r="C51" s="10">
        <v>73</v>
      </c>
      <c r="D51" s="8" t="s">
        <v>94</v>
      </c>
      <c r="E51" s="9" t="s">
        <v>95</v>
      </c>
      <c r="F51" s="10">
        <v>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G51"/>
  <sheetViews>
    <sheetView zoomScale="85" zoomScaleNormal="85" workbookViewId="0">
      <selection activeCell="F3" sqref="F3"/>
    </sheetView>
  </sheetViews>
  <sheetFormatPr defaultRowHeight="12.75"/>
  <cols>
    <col min="2" max="2" width="8.140625" customWidth="1"/>
    <col min="3" max="3" width="18.28515625" customWidth="1"/>
    <col min="4" max="4" width="20.28515625" customWidth="1"/>
    <col min="5" max="5" width="14.42578125" customWidth="1"/>
    <col min="6" max="6" width="18.28515625" customWidth="1"/>
    <col min="7" max="7" width="35.28515625" customWidth="1"/>
  </cols>
  <sheetData>
    <row r="3" spans="2:7" ht="15">
      <c r="B3" s="1" t="s">
        <v>1</v>
      </c>
      <c r="C3" s="2">
        <v>206808</v>
      </c>
      <c r="D3" s="1" t="s">
        <v>2</v>
      </c>
      <c r="E3" s="2">
        <v>1</v>
      </c>
      <c r="F3" s="3" t="str">
        <f>IF(ISNA(VLOOKUP(TRIM(C3),[1]!Table_Query_from_BetcoViews[[#All],[AlternateID]:[MainSKU]],4,FALSE))=TRUE,(C3),(LEFT(VLOOKUP(TRIM(C3),[1]!Table_Query_from_BetcoViews[[#All],[AlternateID]:[MainSKU]],4,FALSE),6)))</f>
        <v>E82479</v>
      </c>
      <c r="G3" s="4" t="str">
        <f>IFERROR(VLOOKUP(TRIM(C3),[1]!Table_Query_from_BetcoViews[[AlternateID]:[ItemDescr2]],5,FALSE),D3)</f>
        <v>Lever</v>
      </c>
    </row>
    <row r="4" spans="2:7" ht="15">
      <c r="B4" s="1" t="s">
        <v>3</v>
      </c>
      <c r="C4" s="2">
        <v>206809</v>
      </c>
      <c r="D4" s="1" t="s">
        <v>2</v>
      </c>
      <c r="E4" s="2">
        <v>1</v>
      </c>
      <c r="F4" s="3" t="str">
        <f>IF(ISNA(VLOOKUP(TRIM(C4),[1]!Table_Query_from_BetcoViews[[#All],[AlternateID]:[MainSKU]],4,FALSE))=TRUE,(C4),(LEFT(VLOOKUP(TRIM(C4),[1]!Table_Query_from_BetcoViews[[#All],[AlternateID]:[MainSKU]],4,FALSE),6)))</f>
        <v>E86245</v>
      </c>
      <c r="G4" s="4" t="str">
        <f>IFERROR(VLOOKUP(TRIM(C4),[1]!Table_Query_from_BetcoViews[[AlternateID]:[ItemDescr2]],5,FALSE),D4)</f>
        <v>Squeegee Assembly Lift Lever</v>
      </c>
    </row>
    <row r="5" spans="2:7" ht="15">
      <c r="B5" s="1" t="s">
        <v>4</v>
      </c>
      <c r="C5" s="2">
        <v>408085</v>
      </c>
      <c r="D5" s="1" t="s">
        <v>5</v>
      </c>
      <c r="E5" s="2">
        <v>2</v>
      </c>
      <c r="F5" s="3" t="str">
        <f>IF(ISNA(VLOOKUP(TRIM(C5),[1]!Table_Query_from_BetcoViews[[#All],[AlternateID]:[MainSKU]],4,FALSE))=TRUE,(C5),(LEFT(VLOOKUP(TRIM(C5),[1]!Table_Query_from_BetcoViews[[#All],[AlternateID]:[MainSKU]],4,FALSE),6)))</f>
        <v>E82697</v>
      </c>
      <c r="G5" s="4" t="str">
        <f>IFERROR(VLOOKUP(TRIM(C5),[1]!Table_Query_from_BetcoViews[[AlternateID]:[ItemDescr2]],5,FALSE),D5)</f>
        <v>Bushing</v>
      </c>
    </row>
    <row r="6" spans="2:7" ht="15">
      <c r="B6" s="1" t="s">
        <v>6</v>
      </c>
      <c r="C6" s="2">
        <v>410533</v>
      </c>
      <c r="D6" s="1" t="s">
        <v>7</v>
      </c>
      <c r="E6" s="2">
        <v>1</v>
      </c>
      <c r="F6" s="3" t="str">
        <f>IF(ISNA(VLOOKUP(TRIM(C6),[1]!Table_Query_from_BetcoViews[[#All],[AlternateID]:[MainSKU]],4,FALSE))=TRUE,(C6),(LEFT(VLOOKUP(TRIM(C6),[1]!Table_Query_from_BetcoViews[[#All],[AlternateID]:[MainSKU]],4,FALSE),6)))</f>
        <v>E82563</v>
      </c>
      <c r="G6" s="4" t="str">
        <f>IFERROR(VLOOKUP(TRIM(C6),[1]!Table_Query_from_BetcoViews[[AlternateID]:[ItemDescr2]],5,FALSE),D6)</f>
        <v>Squeegee lift cable</v>
      </c>
    </row>
    <row r="7" spans="2:7" ht="15">
      <c r="B7" s="1" t="s">
        <v>8</v>
      </c>
      <c r="C7" s="2">
        <v>400112</v>
      </c>
      <c r="D7" s="1" t="s">
        <v>9</v>
      </c>
      <c r="E7" s="2">
        <v>3</v>
      </c>
      <c r="F7" s="3" t="str">
        <f>IF(ISNA(VLOOKUP(TRIM(C7),[1]!Table_Query_from_BetcoViews[[#All],[AlternateID]:[MainSKU]],4,FALSE))=TRUE,(C7),(LEFT(VLOOKUP(TRIM(C7),[1]!Table_Query_from_BetcoViews[[#All],[AlternateID]:[MainSKU]],4,FALSE),6)))</f>
        <v>E83331</v>
      </c>
      <c r="G7" s="4" t="str">
        <f>IFERROR(VLOOKUP(TRIM(C7),[1]!Table_Query_from_BetcoViews[[AlternateID]:[ItemDescr2]],5,FALSE),D7)</f>
        <v>Knob, M8 Round Nylon Female</v>
      </c>
    </row>
    <row r="8" spans="2:7" ht="15">
      <c r="B8" s="1" t="s">
        <v>10</v>
      </c>
      <c r="C8" s="2">
        <v>206812</v>
      </c>
      <c r="D8" s="1" t="s">
        <v>11</v>
      </c>
      <c r="E8" s="2">
        <v>1</v>
      </c>
      <c r="F8" s="3" t="str">
        <f>IF(ISNA(VLOOKUP(TRIM(C8),[1]!Table_Query_from_BetcoViews[[#All],[AlternateID]:[MainSKU]],4,FALSE))=TRUE,(C8),(LEFT(VLOOKUP(TRIM(C8),[1]!Table_Query_from_BetcoViews[[#All],[AlternateID]:[MainSKU]],4,FALSE),6)))</f>
        <v>E82265</v>
      </c>
      <c r="G8" s="4" t="str">
        <f>IFERROR(VLOOKUP(TRIM(C8),[1]!Table_Query_from_BetcoViews[[AlternateID]:[ItemDescr2]],5,FALSE),D8)</f>
        <v>Knob, Squeegee Pitch Adjustment</v>
      </c>
    </row>
    <row r="9" spans="2:7" ht="15">
      <c r="B9" s="1" t="s">
        <v>12</v>
      </c>
      <c r="C9" s="2">
        <v>400840</v>
      </c>
      <c r="D9" s="1" t="s">
        <v>13</v>
      </c>
      <c r="E9" s="2">
        <v>1</v>
      </c>
      <c r="F9" s="3" t="str">
        <f>IF(ISNA(VLOOKUP(TRIM(C9),[1]!Table_Query_from_BetcoViews[[#All],[AlternateID]:[MainSKU]],4,FALSE))=TRUE,(C9),(LEFT(VLOOKUP(TRIM(C9),[1]!Table_Query_from_BetcoViews[[#All],[AlternateID]:[MainSKU]],4,FALSE),6)))</f>
        <v>E81880</v>
      </c>
      <c r="G9" s="4" t="str">
        <f>IFERROR(VLOOKUP(TRIM(C9),[1]!Table_Query_from_BetcoViews[[AlternateID]:[ItemDescr2]],5,FALSE),D9)</f>
        <v>Squeegee Yoke</v>
      </c>
    </row>
    <row r="10" spans="2:7" ht="15">
      <c r="B10" s="1" t="s">
        <v>14</v>
      </c>
      <c r="C10" s="2">
        <v>400842</v>
      </c>
      <c r="D10" s="1" t="s">
        <v>15</v>
      </c>
      <c r="E10" s="2">
        <v>2</v>
      </c>
      <c r="F10" s="3" t="str">
        <f>IF(ISNA(VLOOKUP(TRIM(C10),[1]!Table_Query_from_BetcoViews[[#All],[AlternateID]:[MainSKU]],4,FALSE))=TRUE,(C10),(LEFT(VLOOKUP(TRIM(C10),[1]!Table_Query_from_BetcoViews[[#All],[AlternateID]:[MainSKU]],4,FALSE),6)))</f>
        <v>E20080</v>
      </c>
      <c r="G10" s="4" t="str">
        <f>IFERROR(VLOOKUP(TRIM(C10),[1]!Table_Query_from_BetcoViews[[AlternateID]:[ItemDescr2]],5,FALSE),D10)</f>
        <v>Ballast</v>
      </c>
    </row>
    <row r="11" spans="2:7" ht="15">
      <c r="B11" s="1" t="s">
        <v>16</v>
      </c>
      <c r="C11" s="2">
        <v>400841</v>
      </c>
      <c r="D11" s="1" t="s">
        <v>17</v>
      </c>
      <c r="E11" s="2">
        <v>2</v>
      </c>
      <c r="F11" s="3" t="str">
        <f>IF(ISNA(VLOOKUP(TRIM(C11),[1]!Table_Query_from_BetcoViews[[#All],[AlternateID]:[MainSKU]],4,FALSE))=TRUE,(C11),(LEFT(VLOOKUP(TRIM(C11),[1]!Table_Query_from_BetcoViews[[#All],[AlternateID]:[MainSKU]],4,FALSE),6)))</f>
        <v>E20079</v>
      </c>
      <c r="G11" s="4" t="str">
        <f>IFERROR(VLOOKUP(TRIM(C11),[1]!Table_Query_from_BetcoViews[[AlternateID]:[ItemDescr2]],5,FALSE),D11)</f>
        <v>Threaded Adjuster Rod</v>
      </c>
    </row>
    <row r="12" spans="2:7" ht="15">
      <c r="B12" s="2">
        <v>10</v>
      </c>
      <c r="C12" s="2">
        <v>400839</v>
      </c>
      <c r="D12" s="1" t="s">
        <v>18</v>
      </c>
      <c r="E12" s="2">
        <v>2</v>
      </c>
      <c r="F12" s="3" t="str">
        <f>IF(ISNA(VLOOKUP(TRIM(C12),[1]!Table_Query_from_BetcoViews[[#All],[AlternateID]:[MainSKU]],4,FALSE))=TRUE,(C12),(LEFT(VLOOKUP(TRIM(C12),[1]!Table_Query_from_BetcoViews[[#All],[AlternateID]:[MainSKU]],4,FALSE),6)))</f>
        <v>E20078</v>
      </c>
      <c r="G12" s="4" t="str">
        <f>IFERROR(VLOOKUP(TRIM(C12),[1]!Table_Query_from_BetcoViews[[AlternateID]:[ItemDescr2]],5,FALSE),D12)</f>
        <v>Squeegee Wheel Support</v>
      </c>
    </row>
    <row r="13" spans="2:7" ht="15">
      <c r="B13" s="2">
        <v>11</v>
      </c>
      <c r="C13" s="2">
        <v>405683</v>
      </c>
      <c r="D13" s="1" t="s">
        <v>19</v>
      </c>
      <c r="E13" s="2">
        <v>2</v>
      </c>
      <c r="F13" s="3" t="str">
        <f>IF(ISNA(VLOOKUP(TRIM(C13),[1]!Table_Query_from_BetcoViews[[#All],[AlternateID]:[MainSKU]],4,FALSE))=TRUE,(C13),(LEFT(VLOOKUP(TRIM(C13),[1]!Table_Query_from_BetcoViews[[#All],[AlternateID]:[MainSKU]],4,FALSE),6)))</f>
        <v>E81357</v>
      </c>
      <c r="G13" s="4" t="str">
        <f>IFERROR(VLOOKUP(TRIM(C13),[1]!Table_Query_from_BetcoViews[[AlternateID]:[ItemDescr2]],5,FALSE),D13)</f>
        <v>Wheel</v>
      </c>
    </row>
    <row r="14" spans="2:7" ht="15">
      <c r="B14" s="2">
        <v>12</v>
      </c>
      <c r="C14" s="2">
        <v>408086</v>
      </c>
      <c r="D14" s="1" t="s">
        <v>5</v>
      </c>
      <c r="E14" s="2">
        <v>2</v>
      </c>
      <c r="F14" s="3" t="str">
        <f>IF(ISNA(VLOOKUP(TRIM(C14),[1]!Table_Query_from_BetcoViews[[#All],[AlternateID]:[MainSKU]],4,FALSE))=TRUE,(C14),(LEFT(VLOOKUP(TRIM(C14),[1]!Table_Query_from_BetcoViews[[#All],[AlternateID]:[MainSKU]],4,FALSE),6)))</f>
        <v>E82274</v>
      </c>
      <c r="G14" s="4" t="str">
        <f>IFERROR(VLOOKUP(TRIM(C14),[1]!Table_Query_from_BetcoViews[[AlternateID]:[ItemDescr2]],5,FALSE),D14)</f>
        <v>Bushing</v>
      </c>
    </row>
    <row r="15" spans="2:7" ht="15">
      <c r="B15" s="2">
        <v>13</v>
      </c>
      <c r="C15" s="2">
        <v>408088</v>
      </c>
      <c r="D15" s="1" t="s">
        <v>5</v>
      </c>
      <c r="E15" s="2">
        <v>1</v>
      </c>
      <c r="F15" s="3" t="str">
        <f>IF(ISNA(VLOOKUP(TRIM(C15),[1]!Table_Query_from_BetcoViews[[#All],[AlternateID]:[MainSKU]],4,FALSE))=TRUE,(C15),(LEFT(VLOOKUP(TRIM(C15),[1]!Table_Query_from_BetcoViews[[#All],[AlternateID]:[MainSKU]],4,FALSE),6)))</f>
        <v>E20231</v>
      </c>
      <c r="G15" s="4" t="str">
        <f>IFERROR(VLOOKUP(TRIM(C15),[1]!Table_Query_from_BetcoViews[[AlternateID]:[ItemDescr2]],5,FALSE),D15)</f>
        <v>Bushing</v>
      </c>
    </row>
    <row r="16" spans="2:7" ht="15">
      <c r="B16" s="2">
        <v>14</v>
      </c>
      <c r="C16" s="2">
        <v>400639</v>
      </c>
      <c r="D16" s="1" t="s">
        <v>20</v>
      </c>
      <c r="E16" s="2">
        <v>2</v>
      </c>
      <c r="F16" s="3">
        <f>IF(ISNA(VLOOKUP(TRIM(C16),[1]!Table_Query_from_BetcoViews[[#All],[AlternateID]:[MainSKU]],4,FALSE))=TRUE,(C16),(LEFT(VLOOKUP(TRIM(C16),[1]!Table_Query_from_BetcoViews[[#All],[AlternateID]:[MainSKU]],4,FALSE),6)))</f>
        <v>400639</v>
      </c>
      <c r="G16" s="4" t="str">
        <f>IFERROR(VLOOKUP(TRIM(C16),[1]!Table_Query_from_BetcoViews[[AlternateID]:[ItemDescr2]],5,FALSE),D16)</f>
        <v>SPECIAL WASHER</v>
      </c>
    </row>
    <row r="17" spans="2:7" ht="15">
      <c r="B17" s="2">
        <v>15</v>
      </c>
      <c r="C17" s="2">
        <v>408125</v>
      </c>
      <c r="D17" s="1" t="s">
        <v>21</v>
      </c>
      <c r="E17" s="2">
        <v>1</v>
      </c>
      <c r="F17" s="3" t="str">
        <f>IF(ISNA(VLOOKUP(TRIM(C17),[1]!Table_Query_from_BetcoViews[[#All],[AlternateID]:[MainSKU]],4,FALSE))=TRUE,(C17),(LEFT(VLOOKUP(TRIM(C17),[1]!Table_Query_from_BetcoViews[[#All],[AlternateID]:[MainSKU]],4,FALSE),6)))</f>
        <v>E86158</v>
      </c>
      <c r="G17" s="4" t="str">
        <f>IFERROR(VLOOKUP(TRIM(C17),[1]!Table_Query_from_BetcoViews[[AlternateID]:[ItemDescr2]],5,FALSE),D17)</f>
        <v>Spring, 86mm Torsion Custom</v>
      </c>
    </row>
    <row r="18" spans="2:7" ht="15">
      <c r="B18" s="2">
        <v>16</v>
      </c>
      <c r="C18" s="2">
        <v>400838</v>
      </c>
      <c r="D18" s="1" t="s">
        <v>22</v>
      </c>
      <c r="E18" s="2">
        <v>1</v>
      </c>
      <c r="F18" s="3" t="str">
        <f>IF(ISNA(VLOOKUP(TRIM(C18),[1]!Table_Query_from_BetcoViews[[#All],[AlternateID]:[MainSKU]],4,FALSE))=TRUE,(C18),(LEFT(VLOOKUP(TRIM(C18),[1]!Table_Query_from_BetcoViews[[#All],[AlternateID]:[MainSKU]],4,FALSE),6)))</f>
        <v>E85776</v>
      </c>
      <c r="G18" s="4" t="str">
        <f>IFERROR(VLOOKUP(TRIM(C18),[1]!Table_Query_from_BetcoViews[[AlternateID]:[ItemDescr2]],5,FALSE),D18)</f>
        <v>Pivot Connector</v>
      </c>
    </row>
    <row r="19" spans="2:7" ht="15">
      <c r="B19" s="2">
        <v>17</v>
      </c>
      <c r="C19" s="2">
        <v>410251</v>
      </c>
      <c r="D19" s="1" t="s">
        <v>23</v>
      </c>
      <c r="E19" s="2">
        <v>1</v>
      </c>
      <c r="F19" s="3" t="str">
        <f>IF(ISNA(VLOOKUP(TRIM(C19),[1]!Table_Query_from_BetcoViews[[#All],[AlternateID]:[MainSKU]],4,FALSE))=TRUE,(C19),(LEFT(VLOOKUP(TRIM(C19),[1]!Table_Query_from_BetcoViews[[#All],[AlternateID]:[MainSKU]],4,FALSE),6)))</f>
        <v>E88376</v>
      </c>
      <c r="G19" s="4" t="str">
        <f>IFERROR(VLOOKUP(TRIM(C19),[1]!Table_Query_from_BetcoViews[[AlternateID]:[ItemDescr2]],5,FALSE),D19)</f>
        <v>Knob Hole 5 x 20</v>
      </c>
    </row>
    <row r="20" spans="2:7" ht="15">
      <c r="B20" s="2">
        <v>18</v>
      </c>
      <c r="C20" s="2">
        <v>206807</v>
      </c>
      <c r="D20" s="1" t="s">
        <v>17</v>
      </c>
      <c r="E20" s="2">
        <v>1</v>
      </c>
      <c r="F20" s="3" t="str">
        <f>IF(ISNA(VLOOKUP(TRIM(C20),[1]!Table_Query_from_BetcoViews[[#All],[AlternateID]:[MainSKU]],4,FALSE))=TRUE,(C20),(LEFT(VLOOKUP(TRIM(C20),[1]!Table_Query_from_BetcoViews[[#All],[AlternateID]:[MainSKU]],4,FALSE),6)))</f>
        <v>E20010</v>
      </c>
      <c r="G20" s="4" t="str">
        <f>IFERROR(VLOOKUP(TRIM(C20),[1]!Table_Query_from_BetcoViews[[AlternateID]:[ItemDescr2]],5,FALSE),D20)</f>
        <v>Pivot Pin</v>
      </c>
    </row>
    <row r="21" spans="2:7" ht="15">
      <c r="B21" s="2">
        <v>19</v>
      </c>
      <c r="C21" s="2">
        <v>408092</v>
      </c>
      <c r="D21" s="1" t="s">
        <v>21</v>
      </c>
      <c r="E21" s="2">
        <v>2</v>
      </c>
      <c r="F21" s="3" t="str">
        <f>IF(ISNA(VLOOKUP(TRIM(C21),[1]!Table_Query_from_BetcoViews[[#All],[AlternateID]:[MainSKU]],4,FALSE))=TRUE,(C21),(LEFT(VLOOKUP(TRIM(C21),[1]!Table_Query_from_BetcoViews[[#All],[AlternateID]:[MainSKU]],4,FALSE),6)))</f>
        <v>E20091</v>
      </c>
      <c r="G21" s="4" t="str">
        <f>IFERROR(VLOOKUP(TRIM(C21),[1]!Table_Query_from_BetcoViews[[AlternateID]:[ItemDescr2]],5,FALSE),D21)</f>
        <v>Spring</v>
      </c>
    </row>
    <row r="22" spans="2:7" ht="15">
      <c r="B22" s="2">
        <v>20</v>
      </c>
      <c r="C22" s="2">
        <v>408371</v>
      </c>
      <c r="D22" s="1" t="s">
        <v>24</v>
      </c>
      <c r="E22" s="2">
        <v>2</v>
      </c>
      <c r="F22" s="3" t="str">
        <f>IF(ISNA(VLOOKUP(TRIM(C22),[1]!Table_Query_from_BetcoViews[[#All],[AlternateID]:[MainSKU]],4,FALSE))=TRUE,(C22),(LEFT(VLOOKUP(TRIM(C22),[1]!Table_Query_from_BetcoViews[[#All],[AlternateID]:[MainSKU]],4,FALSE),6)))</f>
        <v>E85498</v>
      </c>
      <c r="G22" s="4" t="str">
        <f>IFERROR(VLOOKUP(TRIM(C22),[1]!Table_Query_from_BetcoViews[[AlternateID]:[ItemDescr2]],5,FALSE),D22)</f>
        <v>E Style Circlip</v>
      </c>
    </row>
    <row r="23" spans="2:7" ht="15">
      <c r="B23" s="2">
        <v>21</v>
      </c>
      <c r="C23" s="2">
        <v>410458</v>
      </c>
      <c r="D23" s="1" t="s">
        <v>25</v>
      </c>
      <c r="E23" s="2">
        <v>1</v>
      </c>
      <c r="F23" s="3" t="str">
        <f>IF(ISNA(VLOOKUP(TRIM(C23),[1]!Table_Query_from_BetcoViews[[#All],[AlternateID]:[MainSKU]],4,FALSE))=TRUE,(C23),(LEFT(VLOOKUP(TRIM(C23),[1]!Table_Query_from_BetcoViews[[#All],[AlternateID]:[MainSKU]],4,FALSE),6)))</f>
        <v>E83538</v>
      </c>
      <c r="G23" s="4" t="str">
        <f>IFERROR(VLOOKUP(TRIM(C23),[1]!Table_Query_from_BetcoViews[[AlternateID]:[ItemDescr2]],5,FALSE),D23)</f>
        <v>Fork  WS17</v>
      </c>
    </row>
    <row r="24" spans="2:7" ht="15">
      <c r="B24" s="2">
        <v>22</v>
      </c>
      <c r="C24" s="2">
        <v>410466</v>
      </c>
      <c r="D24" s="1" t="s">
        <v>26</v>
      </c>
      <c r="E24" s="2">
        <v>1</v>
      </c>
      <c r="F24" s="3" t="str">
        <f>IF(ISNA(VLOOKUP(TRIM(C24),[1]!Table_Query_from_BetcoViews[[#All],[AlternateID]:[MainSKU]],4,FALSE))=TRUE,(C24),(LEFT(VLOOKUP(TRIM(C24),[1]!Table_Query_from_BetcoViews[[#All],[AlternateID]:[MainSKU]],4,FALSE),6)))</f>
        <v>E83542</v>
      </c>
      <c r="G24" s="4" t="str">
        <f>IFERROR(VLOOKUP(TRIM(C24),[1]!Table_Query_from_BetcoViews[[AlternateID]:[ItemDescr2]],5,FALSE),D24)</f>
        <v>Clip  WS17</v>
      </c>
    </row>
    <row r="25" spans="2:7" ht="15">
      <c r="B25" s="2">
        <v>23</v>
      </c>
      <c r="C25" s="2">
        <v>202479</v>
      </c>
      <c r="D25" s="1" t="s">
        <v>21</v>
      </c>
      <c r="E25" s="2">
        <v>1</v>
      </c>
      <c r="F25" s="3" t="str">
        <f>IF(ISNA(VLOOKUP(TRIM(C25),[1]!Table_Query_from_BetcoViews[[#All],[AlternateID]:[MainSKU]],4,FALSE))=TRUE,(C25),(LEFT(VLOOKUP(TRIM(C25),[1]!Table_Query_from_BetcoViews[[#All],[AlternateID]:[MainSKU]],4,FALSE),6)))</f>
        <v>E82279</v>
      </c>
      <c r="G25" s="4" t="str">
        <f>IFERROR(VLOOKUP(TRIM(C25),[1]!Table_Query_from_BetcoViews[[AlternateID]:[ItemDescr2]],5,FALSE),D25)</f>
        <v>Spring, 20x3x48mm Custom Extension</v>
      </c>
    </row>
    <row r="26" spans="2:7" ht="15">
      <c r="B26" s="2">
        <v>24</v>
      </c>
      <c r="C26" s="2">
        <v>206811</v>
      </c>
      <c r="D26" s="1" t="s">
        <v>22</v>
      </c>
      <c r="E26" s="2">
        <v>1</v>
      </c>
      <c r="F26" s="3" t="str">
        <f>IF(ISNA(VLOOKUP(TRIM(C26),[1]!Table_Query_from_BetcoViews[[#All],[AlternateID]:[MainSKU]],4,FALSE))=TRUE,(C26),(LEFT(VLOOKUP(TRIM(C26),[1]!Table_Query_from_BetcoViews[[#All],[AlternateID]:[MainSKU]],4,FALSE),6)))</f>
        <v>E82389</v>
      </c>
      <c r="G26" s="4" t="str">
        <f>IFERROR(VLOOKUP(TRIM(C26),[1]!Table_Query_from_BetcoViews[[AlternateID]:[ItemDescr2]],5,FALSE),D26)</f>
        <v>Tie Rod, M6 Square Head Zinc</v>
      </c>
    </row>
    <row r="27" spans="2:7" ht="15">
      <c r="B27" s="2">
        <v>25</v>
      </c>
      <c r="C27" s="2">
        <v>408103</v>
      </c>
      <c r="D27" s="1" t="s">
        <v>21</v>
      </c>
      <c r="E27" s="2">
        <v>1</v>
      </c>
      <c r="F27" s="3" t="str">
        <f>IF(ISNA(VLOOKUP(TRIM(C27),[1]!Table_Query_from_BetcoViews[[#All],[AlternateID]:[MainSKU]],4,FALSE))=TRUE,(C27),(LEFT(VLOOKUP(TRIM(C27),[1]!Table_Query_from_BetcoViews[[#All],[AlternateID]:[MainSKU]],4,FALSE),6)))</f>
        <v>E82703</v>
      </c>
      <c r="G27" s="4" t="str">
        <f>IFERROR(VLOOKUP(TRIM(C27),[1]!Table_Query_from_BetcoViews[[AlternateID]:[ItemDescr2]],5,FALSE),D27)</f>
        <v>Spring, 16.6x2x23mm Compression</v>
      </c>
    </row>
    <row r="28" spans="2:7" ht="15">
      <c r="B28" s="2">
        <v>26</v>
      </c>
      <c r="C28" s="2">
        <v>400844</v>
      </c>
      <c r="D28" s="1" t="s">
        <v>27</v>
      </c>
      <c r="E28" s="2">
        <v>1</v>
      </c>
      <c r="F28" s="3" t="str">
        <f>IF(ISNA(VLOOKUP(TRIM(C28),[1]!Table_Query_from_BetcoViews[[#All],[AlternateID]:[MainSKU]],4,FALSE))=TRUE,(C28),(LEFT(VLOOKUP(TRIM(C28),[1]!Table_Query_from_BetcoViews[[#All],[AlternateID]:[MainSKU]],4,FALSE),6)))</f>
        <v>E86252</v>
      </c>
      <c r="G28" s="4" t="str">
        <f>IFERROR(VLOOKUP(TRIM(C28),[1]!Table_Query_from_BetcoViews[[AlternateID]:[ItemDescr2]],5,FALSE),D28)</f>
        <v>Latch, Squeegee Connector</v>
      </c>
    </row>
    <row r="29" spans="2:7" ht="15">
      <c r="B29" s="2">
        <v>27</v>
      </c>
      <c r="C29" s="2">
        <v>408121</v>
      </c>
      <c r="D29" s="1" t="s">
        <v>21</v>
      </c>
      <c r="E29" s="2">
        <v>1</v>
      </c>
      <c r="F29" s="3" t="str">
        <f>IF(ISNA(VLOOKUP(TRIM(C29),[1]!Table_Query_from_BetcoViews[[#All],[AlternateID]:[MainSKU]],4,FALSE))=TRUE,(C29),(LEFT(VLOOKUP(TRIM(C29),[1]!Table_Query_from_BetcoViews[[#All],[AlternateID]:[MainSKU]],4,FALSE),6)))</f>
        <v>E82453</v>
      </c>
      <c r="G29" s="4" t="str">
        <f>IFERROR(VLOOKUP(TRIM(C29),[1]!Table_Query_from_BetcoViews[[AlternateID]:[ItemDescr2]],5,FALSE),D29)</f>
        <v>Spring, 10x1.1x38 SS Extension</v>
      </c>
    </row>
    <row r="30" spans="2:7" ht="15">
      <c r="B30" s="2">
        <v>28</v>
      </c>
      <c r="C30" s="2">
        <v>206813</v>
      </c>
      <c r="D30" s="1" t="s">
        <v>28</v>
      </c>
      <c r="E30" s="2">
        <v>1</v>
      </c>
      <c r="F30" s="3" t="str">
        <f>IF(ISNA(VLOOKUP(TRIM(C30),[1]!Table_Query_from_BetcoViews[[#All],[AlternateID]:[MainSKU]],4,FALSE))=TRUE,(C30),(LEFT(VLOOKUP(TRIM(C30),[1]!Table_Query_from_BetcoViews[[#All],[AlternateID]:[MainSKU]],4,FALSE),6)))</f>
        <v>E83541</v>
      </c>
      <c r="G30" s="4" t="str">
        <f>IFERROR(VLOOKUP(TRIM(C30),[1]!Table_Query_from_BetcoViews[[AlternateID]:[ItemDescr2]],5,FALSE),D30)</f>
        <v>Extension tube  WS17</v>
      </c>
    </row>
    <row r="31" spans="2:7" ht="15">
      <c r="B31" s="2">
        <v>50</v>
      </c>
      <c r="C31" s="2">
        <v>408715</v>
      </c>
      <c r="D31" s="1" t="s">
        <v>29</v>
      </c>
      <c r="E31" s="2">
        <v>1</v>
      </c>
      <c r="F31" s="3">
        <f>IF(ISNA(VLOOKUP(TRIM(C31),[1]!Table_Query_from_BetcoViews[[#All],[AlternateID]:[MainSKU]],4,FALSE))=TRUE,(C31),(LEFT(VLOOKUP(TRIM(C31),[1]!Table_Query_from_BetcoViews[[#All],[AlternateID]:[MainSKU]],4,FALSE),6)))</f>
        <v>408715</v>
      </c>
      <c r="G31" s="4" t="str">
        <f>IFERROR(VLOOKUP(TRIM(C31),[1]!Table_Query_from_BetcoViews[[AlternateID]:[ItemDescr2]],5,FALSE),D31)</f>
        <v>SCREW</v>
      </c>
    </row>
    <row r="32" spans="2:7" ht="15">
      <c r="B32" s="2">
        <v>53</v>
      </c>
      <c r="C32" s="2">
        <v>409038</v>
      </c>
      <c r="D32" s="1" t="s">
        <v>30</v>
      </c>
      <c r="E32" s="2">
        <v>1</v>
      </c>
      <c r="F32" s="3" t="str">
        <f>IF(ISNA(VLOOKUP(TRIM(C32),[1]!Table_Query_from_BetcoViews[[#All],[AlternateID]:[MainSKU]],4,FALSE))=TRUE,(C32),(LEFT(VLOOKUP(TRIM(C32),[1]!Table_Query_from_BetcoViews[[#All],[AlternateID]:[MainSKU]],4,FALSE),6)))</f>
        <v>E82317</v>
      </c>
      <c r="G32" s="4" t="str">
        <f>IFERROR(VLOOKUP(TRIM(C32),[1]!Table_Query_from_BetcoViews[[AlternateID]:[ItemDescr2]],5,FALSE),D32)</f>
        <v>Hex Jam Nut, M5X3.5 Zinc</v>
      </c>
    </row>
    <row r="33" spans="2:7" ht="15">
      <c r="B33" s="2">
        <v>54</v>
      </c>
      <c r="C33" s="2">
        <v>409054</v>
      </c>
      <c r="D33" s="1" t="s">
        <v>30</v>
      </c>
      <c r="E33" s="2">
        <v>2</v>
      </c>
      <c r="F33" s="3" t="str">
        <f>IF(ISNA(VLOOKUP(TRIM(C33),[1]!Table_Query_from_BetcoViews[[#All],[AlternateID]:[MainSKU]],4,FALSE))=TRUE,(C33),(LEFT(VLOOKUP(TRIM(C33),[1]!Table_Query_from_BetcoViews[[#All],[AlternateID]:[MainSKU]],4,FALSE),6)))</f>
        <v>E82808</v>
      </c>
      <c r="G33" s="4" t="str">
        <f>IFERROR(VLOOKUP(TRIM(C33),[1]!Table_Query_from_BetcoViews[[AlternateID]:[ItemDescr2]],5,FALSE),D33)</f>
        <v>Hex Jam Nut, M8X5 Zinc</v>
      </c>
    </row>
    <row r="34" spans="2:7" ht="15">
      <c r="B34" s="2">
        <v>55</v>
      </c>
      <c r="C34" s="2">
        <v>409201</v>
      </c>
      <c r="D34" s="1" t="s">
        <v>31</v>
      </c>
      <c r="E34" s="2">
        <v>2</v>
      </c>
      <c r="F34" s="3" t="str">
        <f>IF(ISNA(VLOOKUP(TRIM(C34),[1]!Table_Query_from_BetcoViews[[#All],[AlternateID]:[MainSKU]],4,FALSE))=TRUE,(C34),(LEFT(VLOOKUP(TRIM(C34),[1]!Table_Query_from_BetcoViews[[#All],[AlternateID]:[MainSKU]],4,FALSE),6)))</f>
        <v>E85722</v>
      </c>
      <c r="G34" s="4" t="str">
        <f>IFERROR(VLOOKUP(TRIM(C34),[1]!Table_Query_from_BetcoViews[[AlternateID]:[ItemDescr2]],5,FALSE),D34)</f>
        <v>Flat Washer M13x24x2.5 Zinc</v>
      </c>
    </row>
    <row r="35" spans="2:7" ht="15">
      <c r="B35" s="2">
        <v>56</v>
      </c>
      <c r="C35" s="2">
        <v>408656</v>
      </c>
      <c r="D35" s="1" t="s">
        <v>29</v>
      </c>
      <c r="E35" s="2">
        <v>2</v>
      </c>
      <c r="F35" s="3" t="str">
        <f>IF(ISNA(VLOOKUP(TRIM(C35),[1]!Table_Query_from_BetcoViews[[#All],[AlternateID]:[MainSKU]],4,FALSE))=TRUE,(C35),(LEFT(VLOOKUP(TRIM(C35),[1]!Table_Query_from_BetcoViews[[#All],[AlternateID]:[MainSKU]],4,FALSE),6)))</f>
        <v>E86159</v>
      </c>
      <c r="G35" s="4" t="str">
        <f>IFERROR(VLOOKUP(TRIM(C35),[1]!Table_Query_from_BetcoViews[[AlternateID]:[ItemDescr2]],5,FALSE),D35)</f>
        <v>Hex Bolt M6x50 Zinc</v>
      </c>
    </row>
    <row r="36" spans="2:7" ht="15">
      <c r="B36" s="2">
        <v>57</v>
      </c>
      <c r="C36" s="2">
        <v>409164</v>
      </c>
      <c r="D36" s="1" t="s">
        <v>32</v>
      </c>
      <c r="E36" s="2">
        <v>2</v>
      </c>
      <c r="F36" s="3" t="str">
        <f>IF(ISNA(VLOOKUP(TRIM(C36),[1]!Table_Query_from_BetcoViews[[#All],[AlternateID]:[MainSKU]],4,FALSE))=TRUE,(C36),(LEFT(VLOOKUP(TRIM(C36),[1]!Table_Query_from_BetcoViews[[#All],[AlternateID]:[MainSKU]],4,FALSE),6)))</f>
        <v>E82774</v>
      </c>
      <c r="G36" s="4" t="str">
        <f>IFERROR(VLOOKUP(TRIM(C36),[1]!Table_Query_from_BetcoViews[[AlternateID]:[ItemDescr2]],5,FALSE),D36)</f>
        <v>Lock Washer, M6 Zinc</v>
      </c>
    </row>
    <row r="37" spans="2:7" ht="15">
      <c r="B37" s="2">
        <v>58</v>
      </c>
      <c r="C37" s="2">
        <v>409055</v>
      </c>
      <c r="D37" s="1" t="s">
        <v>33</v>
      </c>
      <c r="E37" s="2">
        <v>3</v>
      </c>
      <c r="F37" s="3" t="str">
        <f>IF(ISNA(VLOOKUP(TRIM(C37),[1]!Table_Query_from_BetcoViews[[#All],[AlternateID]:[MainSKU]],4,FALSE))=TRUE,(C37),(LEFT(VLOOKUP(TRIM(C37),[1]!Table_Query_from_BetcoViews[[#All],[AlternateID]:[MainSKU]],4,FALSE),6)))</f>
        <v>E83824</v>
      </c>
      <c r="G37" s="4" t="str">
        <f>IFERROR(VLOOKUP(TRIM(C37),[1]!Table_Query_from_BetcoViews[[AlternateID]:[ItemDescr2]],5,FALSE),D37)</f>
        <v>Square Nut, M8 SS</v>
      </c>
    </row>
    <row r="38" spans="2:7" ht="15">
      <c r="B38" s="2">
        <v>59</v>
      </c>
      <c r="C38" s="2">
        <v>409082</v>
      </c>
      <c r="D38" s="1" t="s">
        <v>34</v>
      </c>
      <c r="E38" s="2">
        <v>5</v>
      </c>
      <c r="F38" s="3" t="str">
        <f>IF(ISNA(VLOOKUP(TRIM(C38),[1]!Table_Query_from_BetcoViews[[#All],[AlternateID]:[MainSKU]],4,FALSE))=TRUE,(C38),(LEFT(VLOOKUP(TRIM(C38),[1]!Table_Query_from_BetcoViews[[#All],[AlternateID]:[MainSKU]],4,FALSE),6)))</f>
        <v>E83550</v>
      </c>
      <c r="G38" s="4" t="str">
        <f>IFERROR(VLOOKUP(TRIM(C38),[1]!Table_Query_from_BetcoViews[[AlternateID]:[ItemDescr2]],5,FALSE),D38)</f>
        <v>NyLoc Hex Nut, M6 Zinc</v>
      </c>
    </row>
    <row r="39" spans="2:7" ht="15">
      <c r="B39" s="2">
        <v>60</v>
      </c>
      <c r="C39" s="2">
        <v>408662</v>
      </c>
      <c r="D39" s="1" t="s">
        <v>29</v>
      </c>
      <c r="E39" s="2">
        <v>2</v>
      </c>
      <c r="F39" s="3" t="str">
        <f>IF(ISNA(VLOOKUP(TRIM(C39),[1]!Table_Query_from_BetcoViews[[#All],[AlternateID]:[MainSKU]],4,FALSE))=TRUE,(C39),(LEFT(VLOOKUP(TRIM(C39),[1]!Table_Query_from_BetcoViews[[#All],[AlternateID]:[MainSKU]],4,FALSE),6)))</f>
        <v>E83866</v>
      </c>
      <c r="G39" s="4" t="str">
        <f>IFERROR(VLOOKUP(TRIM(C39),[1]!Table_Query_from_BetcoViews[[AlternateID]:[ItemDescr2]],5,FALSE),D39)</f>
        <v>Hex Bolt M6x60 SS</v>
      </c>
    </row>
    <row r="40" spans="2:7" ht="15">
      <c r="B40" s="2">
        <v>61</v>
      </c>
      <c r="C40" s="2">
        <v>409156</v>
      </c>
      <c r="D40" s="1" t="s">
        <v>31</v>
      </c>
      <c r="E40" s="2">
        <v>6</v>
      </c>
      <c r="F40" s="3" t="str">
        <f>IF(ISNA(VLOOKUP(TRIM(C40),[1]!Table_Query_from_BetcoViews[[#All],[AlternateID]:[MainSKU]],4,FALSE))=TRUE,(C40),(LEFT(VLOOKUP(TRIM(C40),[1]!Table_Query_from_BetcoViews[[#All],[AlternateID]:[MainSKU]],4,FALSE),6)))</f>
        <v>E82761</v>
      </c>
      <c r="G40" s="4" t="str">
        <f>IFERROR(VLOOKUP(TRIM(C40),[1]!Table_Query_from_BetcoViews[[AlternateID]:[ItemDescr2]],5,FALSE),D40)</f>
        <v>Flat Washer M6x12x1.6 Zinc</v>
      </c>
    </row>
    <row r="41" spans="2:7" ht="15">
      <c r="B41" s="2">
        <v>63</v>
      </c>
      <c r="C41" s="2">
        <v>409199</v>
      </c>
      <c r="D41" s="1" t="s">
        <v>31</v>
      </c>
      <c r="E41" s="2">
        <v>1</v>
      </c>
      <c r="F41" s="3">
        <f>IF(ISNA(VLOOKUP(TRIM(C41),[1]!Table_Query_from_BetcoViews[[#All],[AlternateID]:[MainSKU]],4,FALSE))=TRUE,(C41),(LEFT(VLOOKUP(TRIM(C41),[1]!Table_Query_from_BetcoViews[[#All],[AlternateID]:[MainSKU]],4,FALSE),6)))</f>
        <v>409199</v>
      </c>
      <c r="G41" s="4" t="str">
        <f>IFERROR(VLOOKUP(TRIM(C41),[1]!Table_Query_from_BetcoViews[[AlternateID]:[ItemDescr2]],5,FALSE),D41)</f>
        <v>WASHER</v>
      </c>
    </row>
    <row r="42" spans="2:7" ht="15">
      <c r="B42" s="2">
        <v>64</v>
      </c>
      <c r="C42" s="2">
        <v>409090</v>
      </c>
      <c r="D42" s="1" t="s">
        <v>34</v>
      </c>
      <c r="E42" s="2">
        <v>1</v>
      </c>
      <c r="F42" s="3" t="str">
        <f>IF(ISNA(VLOOKUP(TRIM(C42),[1]!Table_Query_from_BetcoViews[[#All],[AlternateID]:[MainSKU]],4,FALSE))=TRUE,(C42),(LEFT(VLOOKUP(TRIM(C42),[1]!Table_Query_from_BetcoViews[[#All],[AlternateID]:[MainSKU]],4,FALSE),6)))</f>
        <v>E83381</v>
      </c>
      <c r="G42" s="4" t="str">
        <f>IFERROR(VLOOKUP(TRIM(C42),[1]!Table_Query_from_BetcoViews[[AlternateID]:[ItemDescr2]],5,FALSE),D42)</f>
        <v>Nyloc Hex Nut, M10 Zinc</v>
      </c>
    </row>
    <row r="43" spans="2:7" ht="15">
      <c r="B43" s="2">
        <v>65</v>
      </c>
      <c r="C43" s="2">
        <v>408656</v>
      </c>
      <c r="D43" s="1" t="s">
        <v>29</v>
      </c>
      <c r="E43" s="2">
        <v>1</v>
      </c>
      <c r="F43" s="3" t="str">
        <f>IF(ISNA(VLOOKUP(TRIM(C43),[1]!Table_Query_from_BetcoViews[[#All],[AlternateID]:[MainSKU]],4,FALSE))=TRUE,(C43),(LEFT(VLOOKUP(TRIM(C43),[1]!Table_Query_from_BetcoViews[[#All],[AlternateID]:[MainSKU]],4,FALSE),6)))</f>
        <v>E86159</v>
      </c>
      <c r="G43" s="4" t="str">
        <f>IFERROR(VLOOKUP(TRIM(C43),[1]!Table_Query_from_BetcoViews[[AlternateID]:[ItemDescr2]],5,FALSE),D43)</f>
        <v>Hex Bolt M6x50 Zinc</v>
      </c>
    </row>
    <row r="44" spans="2:7" ht="15">
      <c r="B44" s="2">
        <v>66</v>
      </c>
      <c r="C44" s="2">
        <v>409162</v>
      </c>
      <c r="D44" s="1" t="s">
        <v>31</v>
      </c>
      <c r="E44" s="2">
        <v>2</v>
      </c>
      <c r="F44" s="3" t="str">
        <f>IF(ISNA(VLOOKUP(TRIM(C44),[1]!Table_Query_from_BetcoViews[[#All],[AlternateID]:[MainSKU]],4,FALSE))=TRUE,(C44),(LEFT(VLOOKUP(TRIM(C44),[1]!Table_Query_from_BetcoViews[[#All],[AlternateID]:[MainSKU]],4,FALSE),6)))</f>
        <v>E83278</v>
      </c>
      <c r="G44" s="4" t="str">
        <f>IFERROR(VLOOKUP(TRIM(C44),[1]!Table_Query_from_BetcoViews[[AlternateID]:[ItemDescr2]],5,FALSE),D44)</f>
        <v>Flat Washer M6.5x24x2 Zinc</v>
      </c>
    </row>
    <row r="45" spans="2:7" ht="15">
      <c r="B45" s="2">
        <v>67</v>
      </c>
      <c r="C45" s="2">
        <v>409160</v>
      </c>
      <c r="D45" s="1" t="s">
        <v>31</v>
      </c>
      <c r="E45" s="2">
        <v>1</v>
      </c>
      <c r="F45" s="3" t="str">
        <f>IF(ISNA(VLOOKUP(TRIM(C45),[1]!Table_Query_from_BetcoViews[[#All],[AlternateID]:[MainSKU]],4,FALSE))=TRUE,(C45),(LEFT(VLOOKUP(TRIM(C45),[1]!Table_Query_from_BetcoViews[[#All],[AlternateID]:[MainSKU]],4,FALSE),6)))</f>
        <v>E82798</v>
      </c>
      <c r="G45" s="4" t="str">
        <f>IFERROR(VLOOKUP(TRIM(C45),[1]!Table_Query_from_BetcoViews[[AlternateID]:[ItemDescr2]],5,FALSE),D45)</f>
        <v>Flat Washer, M6x18x1.5 Zinc</v>
      </c>
    </row>
    <row r="46" spans="2:7" ht="15">
      <c r="B46" s="2">
        <v>68</v>
      </c>
      <c r="C46" s="2">
        <v>409083</v>
      </c>
      <c r="D46" s="1" t="s">
        <v>34</v>
      </c>
      <c r="E46" s="2">
        <v>1</v>
      </c>
      <c r="F46" s="3" t="str">
        <f>IF(ISNA(VLOOKUP(TRIM(C46),[1]!Table_Query_from_BetcoViews[[#All],[AlternateID]:[MainSKU]],4,FALSE))=TRUE,(C46),(LEFT(VLOOKUP(TRIM(C46),[1]!Table_Query_from_BetcoViews[[#All],[AlternateID]:[MainSKU]],4,FALSE),6)))</f>
        <v>E83550</v>
      </c>
      <c r="G46" s="4" t="str">
        <f>IFERROR(VLOOKUP(TRIM(C46),[1]!Table_Query_from_BetcoViews[[AlternateID]:[ItemDescr2]],5,FALSE),D46)</f>
        <v>NyLoc Hex Nut, M6 Zinc</v>
      </c>
    </row>
    <row r="47" spans="2:7" ht="15">
      <c r="B47" s="2">
        <v>69</v>
      </c>
      <c r="C47" s="2">
        <v>409349</v>
      </c>
      <c r="D47" s="1" t="s">
        <v>36</v>
      </c>
      <c r="E47" s="2">
        <v>1</v>
      </c>
      <c r="F47" s="3" t="str">
        <f>IF(ISNA(VLOOKUP(TRIM(C47),[1]!Table_Query_from_BetcoViews[[#All],[AlternateID]:[MainSKU]],4,FALSE))=TRUE,(C47),(LEFT(VLOOKUP(TRIM(C47),[1]!Table_Query_from_BetcoViews[[#All],[AlternateID]:[MainSKU]],4,FALSE),6)))</f>
        <v>E81406</v>
      </c>
      <c r="G47" s="4" t="str">
        <f>IFERROR(VLOOKUP(TRIM(C47),[1]!Table_Query_from_BetcoViews[[AlternateID]:[ItemDescr2]],5,FALSE),D47)</f>
        <v>External Serrated Lock Washer M13x18 Zinc</v>
      </c>
    </row>
    <row r="48" spans="2:7" ht="15">
      <c r="B48" s="2">
        <v>70</v>
      </c>
      <c r="C48" s="2">
        <v>409085</v>
      </c>
      <c r="D48" s="1" t="s">
        <v>34</v>
      </c>
      <c r="E48" s="2">
        <v>1</v>
      </c>
      <c r="F48" s="3">
        <f>IF(ISNA(VLOOKUP(TRIM(C48),[1]!Table_Query_from_BetcoViews[[#All],[AlternateID]:[MainSKU]],4,FALSE))=TRUE,(C48),(LEFT(VLOOKUP(TRIM(C48),[1]!Table_Query_from_BetcoViews[[#All],[AlternateID]:[MainSKU]],4,FALSE),6)))</f>
        <v>409085</v>
      </c>
      <c r="G48" s="4" t="str">
        <f>IFERROR(VLOOKUP(TRIM(C48),[1]!Table_Query_from_BetcoViews[[AlternateID]:[ItemDescr2]],5,FALSE),D48)</f>
        <v>LOCK NUT</v>
      </c>
    </row>
    <row r="49" spans="2:7" ht="15">
      <c r="B49" s="2">
        <v>71</v>
      </c>
      <c r="C49" s="2">
        <v>409177</v>
      </c>
      <c r="D49" s="1" t="s">
        <v>36</v>
      </c>
      <c r="E49" s="2">
        <v>1</v>
      </c>
      <c r="F49" s="3" t="str">
        <f>IF(ISNA(VLOOKUP(TRIM(C49),[1]!Table_Query_from_BetcoViews[[#All],[AlternateID]:[MainSKU]],4,FALSE))=TRUE,(C49),(LEFT(VLOOKUP(TRIM(C49),[1]!Table_Query_from_BetcoViews[[#All],[AlternateID]:[MainSKU]],4,FALSE),6)))</f>
        <v>E20125</v>
      </c>
      <c r="G49" s="4" t="str">
        <f>IFERROR(VLOOKUP(TRIM(C49),[1]!Table_Query_from_BetcoViews[[AlternateID]:[ItemDescr2]],5,FALSE),D49)</f>
        <v>Flat Washer M8x17x1.6 SS</v>
      </c>
    </row>
    <row r="50" spans="2:7" ht="15">
      <c r="B50" s="2">
        <v>72</v>
      </c>
      <c r="C50" s="2">
        <v>408670</v>
      </c>
      <c r="D50" s="1" t="s">
        <v>29</v>
      </c>
      <c r="E50" s="2">
        <v>1</v>
      </c>
      <c r="F50" s="3" t="str">
        <f>IF(ISNA(VLOOKUP(TRIM(C50),[1]!Table_Query_from_BetcoViews[[#All],[AlternateID]:[MainSKU]],4,FALSE))=TRUE,(C50),(LEFT(VLOOKUP(TRIM(C50),[1]!Table_Query_from_BetcoViews[[#All],[AlternateID]:[MainSKU]],4,FALSE),6)))</f>
        <v>E81917</v>
      </c>
      <c r="G50" s="4" t="str">
        <f>IFERROR(VLOOKUP(TRIM(C50),[1]!Table_Query_from_BetcoViews[[AlternateID]:[ItemDescr2]],5,FALSE),D50)</f>
        <v>Hex Bolt M8x20 Zinc</v>
      </c>
    </row>
    <row r="51" spans="2:7" ht="15">
      <c r="B51" s="2">
        <v>73</v>
      </c>
      <c r="C51" s="2">
        <v>200155</v>
      </c>
      <c r="D51" s="1" t="s">
        <v>35</v>
      </c>
      <c r="E51" s="2">
        <v>1</v>
      </c>
      <c r="F51" s="3" t="str">
        <f>IF(ISNA(VLOOKUP(TRIM(C51),[1]!Table_Query_from_BetcoViews[[#All],[AlternateID]:[MainSKU]],4,FALSE))=TRUE,(C51),(LEFT(VLOOKUP(TRIM(C51),[1]!Table_Query_from_BetcoViews[[#All],[AlternateID]:[MainSKU]],4,FALSE),6)))</f>
        <v>E82384</v>
      </c>
      <c r="G51" s="4" t="str">
        <f>IFERROR(VLOOKUP(TRIM(C51),[1]!Table_Query_from_BetcoViews[[AlternateID]:[ItemDescr2]],5,FALSE),D51)</f>
        <v>Cable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A14632-91C2-4A67-813F-3879581FE677}"/>
</file>

<file path=customXml/itemProps2.xml><?xml version="1.0" encoding="utf-8"?>
<ds:datastoreItem xmlns:ds="http://schemas.openxmlformats.org/officeDocument/2006/customXml" ds:itemID="{EE348C3C-F81D-49D8-B672-C026BA3C02B9}"/>
</file>

<file path=customXml/itemProps3.xml><?xml version="1.0" encoding="utf-8"?>
<ds:datastoreItem xmlns:ds="http://schemas.openxmlformats.org/officeDocument/2006/customXml" ds:itemID="{D9091D64-0877-4076-AC95-C2C4B4A3B36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Parts Manual Simpla 45-50-61 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2011-02-08T21:22:31Z</cp:lastPrinted>
  <dcterms:created xsi:type="dcterms:W3CDTF">2011-02-08T20:38:06Z</dcterms:created>
  <dcterms:modified xsi:type="dcterms:W3CDTF">2011-02-08T21:22:35Z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